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41" windowWidth="15180" windowHeight="8010" activeTab="0"/>
  </bookViews>
  <sheets>
    <sheet name="до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<sst xmlns="http://schemas.openxmlformats.org/spreadsheetml/2006/main" count="134" uniqueCount="126">
  <si>
    <t xml:space="preserve">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</si>
  <si>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</si>
  <si>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</si>
  <si>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</si>
  <si>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</si>
  <si>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</si>
  <si>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</si>
  <si>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</si>
  <si>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</si>
  <si>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</si>
  <si>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</si>
  <si>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</si>
  <si>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</si>
  <si>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</si>
  <si>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</si>
  <si>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</si>
  <si>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</si>
  <si>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</si>
  <si>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</si>
  <si>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ПРОЧИЕ НЕНАЛОГОВЫЕ ДОХОДЫ</t>
  </si>
  <si>
    <t>БЕЗВОЗМЕЗДНЫЕ ПОСТУПЛЕНИЯ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</si>
  <si>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</si>
  <si>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</si>
  <si>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</si>
  <si>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</si>
  <si>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</si>
  <si>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</si>
  <si>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</si>
  <si>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</si>
  <si>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</si>
  <si>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</si>
  <si>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 xml:space="preserve">Налог, взимаемый с налогоплательщиков, выбравшх в качестве объекта налогообложения доходы, уменьшенные на величину расходов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</si>
  <si>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</si>
  <si>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</si>
  <si>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</si>
  <si>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Прочие неналоговые доходы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</si>
  <si>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</si>
  <si>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ДОХОДЫ ОТ ОКАЗАНИЯ ПЛАТНЫХ УСЛУГ (РАБОТ)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</si>
  <si>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</si>
  <si>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</si>
  <si>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>Наименование  кода дохода бюджета</t>
  </si>
  <si>
    <t>НАЛОГОВЫЕ И НЕНАЛОГОВЫЕ ДОХОДЫ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</si>
  <si>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</si>
  <si>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</si>
  <si>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 xml:space="preserve">Минимальный налог, зачисляемый в бюджеты субъектов Российской Федерации </t>
  </si>
  <si>
    <t>тыс. руб.</t>
  </si>
  <si>
    <t>% исполнения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</si>
  <si>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</si>
  <si>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</si>
  <si>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Приложение № 1 к Решению Муниципального Совета  МО город Петергоф</t>
  </si>
  <si>
    <t>Показатели доходов местного бюджета муниципального образования город Петергоф</t>
  </si>
  <si>
    <t>Налог, взимаемый в связи с применением патентной системы налогооблажения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</si>
  <si>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</si>
  <si>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</si>
  <si>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000 1 05 00000 00 0000 000</t>
  </si>
  <si>
    <t>000 1 05 01000 00 0000 110</t>
  </si>
  <si>
    <t>000 1 05 01010 01 0000 110</t>
  </si>
  <si>
    <t>182 1 05 01011 01 0000 110</t>
  </si>
  <si>
    <t>182 1 05 01012 02 0000 110</t>
  </si>
  <si>
    <t>000 1 05 01020 01 0000 110</t>
  </si>
  <si>
    <t>182 1 05 01021 01 0000 110</t>
  </si>
  <si>
    <t>182 1 05 01050 01 0000 110</t>
  </si>
  <si>
    <t>000 1 05 02000 02 0000 110</t>
  </si>
  <si>
    <t>182 1 05 02010 02 0000 110</t>
  </si>
  <si>
    <t>182 1 05 02020 02 0000 110</t>
  </si>
  <si>
    <t>000 1 05 04000 02 0000 110</t>
  </si>
  <si>
    <t xml:space="preserve">182 1 05 04030 02 0000 110 </t>
  </si>
  <si>
    <t>000 1 06 00000 00 0000 000</t>
  </si>
  <si>
    <t>000 1 06 01000 00 0000 110</t>
  </si>
  <si>
    <t>182 1 06 01010 03 0000 110</t>
  </si>
  <si>
    <t>000 1 11 00000 00 0000 000</t>
  </si>
  <si>
    <t>000 1 11 05000 00 0000 120</t>
  </si>
  <si>
    <t>000 1 11 05010 00 0000 120</t>
  </si>
  <si>
    <t>000 1 11 05011 02 0000 120</t>
  </si>
  <si>
    <t>830 1 11 05011 02 0100 120</t>
  </si>
  <si>
    <t>000 1 11 07000 00 0000 120</t>
  </si>
  <si>
    <t>000 1 11 07010 00 0000 120</t>
  </si>
  <si>
    <t>984 1 11 07013 03 0000 120</t>
  </si>
  <si>
    <t>000 1 13 00000 00 0000 000</t>
  </si>
  <si>
    <t>000 1 13 02000 00 0000 130</t>
  </si>
  <si>
    <t>000 1 13 02990 00 0000 130</t>
  </si>
  <si>
    <t>000 1 13 02993 03 0000 130</t>
  </si>
  <si>
    <t>867 1 13 02993 03 0100 130</t>
  </si>
  <si>
    <t>984 1 13 02993 03 0200 130</t>
  </si>
  <si>
    <t>182 1 16 06000 01 0000 140</t>
  </si>
  <si>
    <t>000 1 16 90000 00 0000 140</t>
  </si>
  <si>
    <t>000 1 16 90030 03 0000 140</t>
  </si>
  <si>
    <t>859 1 16 90030 03 0200 140</t>
  </si>
  <si>
    <t>000 1 17 00000 00 0000 000</t>
  </si>
  <si>
    <t>000 1 17 05000 00 0000 180</t>
  </si>
  <si>
    <t>984 1 17 05030 03 0000 180</t>
  </si>
  <si>
    <t>000 2 00 00000 00 0000 000</t>
  </si>
  <si>
    <t>000 2 02 00000 00 0000 000</t>
  </si>
  <si>
    <t>000 2 02 01000 00 0000 151</t>
  </si>
  <si>
    <t>000 2 02 01001 00 0000 151</t>
  </si>
  <si>
    <t>984 2 02 01001 03 0000 151</t>
  </si>
  <si>
    <t>000 2 02 03000 00 0000 151</t>
  </si>
  <si>
    <t>000 2 02 03024 00 0000 151</t>
  </si>
  <si>
    <t>000 2 02 03024 03 0000 151</t>
  </si>
  <si>
    <t>984 2 02 03024 03 0100 151</t>
  </si>
  <si>
    <t>984 2 02 03024 03 0200 151</t>
  </si>
  <si>
    <t xml:space="preserve"> 984 2 02 03024 03 0300 151</t>
  </si>
  <si>
    <t>000 2 02 03027 00 0000 151</t>
  </si>
  <si>
    <t>000 2 02 03027 03 0000 151</t>
  </si>
  <si>
    <t>984 2 02 03027 03 0100 151</t>
  </si>
  <si>
    <t>984 2 02 03027 03 0200 151</t>
  </si>
  <si>
    <t>000 2 19 00000 00 0000 000</t>
  </si>
  <si>
    <t>984 2 19 03000 03 0000 151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</si>
  <si>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</si>
  <si>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</si>
  <si>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 xml:space="preserve">Прочие неналоговые доходы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</si>
  <si>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</si>
  <si>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Другие виды прочих доходов от компенсации затрат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</si>
  <si>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</si>
  <si>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</si>
  <si>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</si>
  <si>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</si>
  <si>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Налог, взимаемый в связи с приминением патентной системы налогооблажения, зачисляемый в бюджеты городов федерального значения </t>
  </si>
  <si>
    <t>Исполнено на отчетную дату</t>
  </si>
  <si>
    <t>за 2016 год по кодам классификации доходов бюджетов</t>
  </si>
  <si>
    <t>Утверждённый план на 2016 год</t>
  </si>
  <si>
    <t>859 1 16 90030 03 0100 140</t>
  </si>
  <si>
    <t>824 1 16 90030 03 0100 140</t>
  </si>
  <si>
    <t>807 1 16 90030 03 0100 140</t>
  </si>
  <si>
    <t>806 1 16 90030 03 0100 140</t>
  </si>
  <si>
    <t>от  20.04.2017 года № 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</si>
</sst>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12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2" fontId="16" fillId="0" borderId="10" xfId="0" applyNumberFormat="1" applyFont="1" applyBorder="1" applyAlignment="1">
      <alignment horizontal="left" vertical="top"/>
    </xf>
    <xf numFmtId="2" fontId="14" fillId="0" borderId="10" xfId="0" applyNumberFormat="1" applyFont="1" applyBorder="1" applyAlignment="1">
      <alignment horizontal="left" vertical="top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wrapText="1" shrinkToFit="1"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 vertical="justify"/>
    </xf>
    <xf numFmtId="0" fontId="16" fillId="0" borderId="10" xfId="0" applyFont="1" applyBorder="1" applyAlignment="1">
      <alignment vertical="justify"/>
    </xf>
    <xf numFmtId="0" fontId="14" fillId="0" borderId="10" xfId="0" applyFont="1" applyBorder="1" applyAlignment="1">
      <alignment vertical="justify"/>
    </xf>
    <xf numFmtId="0" fontId="15" fillId="0" borderId="10" xfId="0" applyFont="1" applyBorder="1" applyAlignment="1">
      <alignment/>
    </xf>
    <xf numFmtId="0" fontId="14" fillId="0" borderId="11" xfId="0" applyFont="1" applyBorder="1" applyAlignment="1">
      <alignment vertical="justify"/>
    </xf>
    <xf numFmtId="0" fontId="16" fillId="0" borderId="10" xfId="0" applyFont="1" applyBorder="1" applyAlignment="1">
      <alignment wrapText="1" shrinkToFit="1"/>
    </xf>
    <xf numFmtId="0" fontId="3" fillId="0" borderId="0" xfId="0" applyFont="1" applyAlignment="1">
      <alignment vertical="justify"/>
    </xf>
    <xf numFmtId="0" fontId="13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172" fontId="57" fillId="0" borderId="10" xfId="0" applyNumberFormat="1" applyFont="1" applyBorder="1" applyAlignment="1">
      <alignment/>
    </xf>
    <xf numFmtId="10" fontId="57" fillId="0" borderId="10" xfId="0" applyNumberFormat="1" applyFont="1" applyBorder="1" applyAlignment="1">
      <alignment/>
    </xf>
    <xf numFmtId="172" fontId="58" fillId="0" borderId="10" xfId="0" applyNumberFormat="1" applyFont="1" applyBorder="1" applyAlignment="1">
      <alignment/>
    </xf>
    <xf numFmtId="172" fontId="59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172" fontId="58" fillId="33" borderId="10" xfId="0" applyNumberFormat="1" applyFont="1" applyFill="1" applyBorder="1" applyAlignment="1">
      <alignment/>
    </xf>
    <xf numFmtId="172" fontId="59" fillId="33" borderId="10" xfId="0" applyNumberFormat="1" applyFont="1" applyFill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/>
    </xf>
    <xf numFmtId="172" fontId="12" fillId="0" borderId="10" xfId="0" applyNumberFormat="1" applyFont="1" applyBorder="1" applyAlignment="1">
      <alignment/>
    </xf>
    <xf numFmtId="10" fontId="12" fillId="0" borderId="10" xfId="0" applyNumberFormat="1" applyFont="1" applyBorder="1" applyAlignment="1">
      <alignment/>
    </xf>
    <xf numFmtId="172" fontId="60" fillId="0" borderId="11" xfId="0" applyNumberFormat="1" applyFont="1" applyBorder="1" applyAlignment="1">
      <alignment/>
    </xf>
    <xf numFmtId="0" fontId="60" fillId="0" borderId="11" xfId="0" applyFont="1" applyBorder="1" applyAlignment="1">
      <alignment/>
    </xf>
    <xf numFmtId="0" fontId="57" fillId="0" borderId="10" xfId="0" applyFont="1" applyBorder="1" applyAlignment="1">
      <alignment/>
    </xf>
    <xf numFmtId="10" fontId="14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0" fontId="3" fillId="0" borderId="0" xfId="0" applyFont="1" applyAlignment="1">
      <alignment horizontal="left" wrapText="1" shrinkToFi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 shrinkToFit="1"/>
    </xf>
    <xf numFmtId="0" fontId="3" fillId="0" borderId="0" xfId="0" applyFont="1" applyAlignment="1">
      <alignment wrapText="1" shrinkToFit="1"/>
    </xf>
    <xf numFmtId="0" fontId="14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5" fillId="0" borderId="0" xfId="0" applyFont="1" applyAlignment="1">
      <alignment horizontal="right" wrapText="1" shrinkToFi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="98" zoomScaleNormal="98" zoomScalePageLayoutView="0" workbookViewId="0" topLeftCell="A6">
      <selection activeCell="B7" sqref="B7:E7"/>
    </sheetView>
  </sheetViews>
  <sheetFormatPr defaultColWidth="9.140625" defaultRowHeight="15"/>
  <cols>
    <col min="1" max="1" width="26.7109375" style="2" customWidth="1"/>
    <col min="2" max="2" width="39.00390625" style="2" customWidth="1"/>
    <col min="3" max="3" width="10.28125" style="2" customWidth="1"/>
    <col min="4" max="4" width="9.8515625" style="2" customWidth="1"/>
    <col min="5" max="5" width="9.00390625" style="2" customWidth="1"/>
    <col min="6" max="16384" width="9.140625" style="1" customWidth="1"/>
  </cols>
  <sheetData>
    <row r="1" spans="3:5" ht="15" hidden="1">
      <c r="C1" s="59" t="s">
        <v>0</v>
      </c>
      <c r="D1" s="59"/>
      <c r="E1" s="59"/>
    </row>
    <row r="2" spans="2:5" ht="3" customHeight="1" hidden="1">
      <c r="B2" s="65" t="s">
        <v>0</v>
      </c>
      <c r="C2" s="66"/>
      <c r="D2" s="66"/>
      <c r="E2" s="66"/>
    </row>
    <row r="3" spans="1:4" ht="15" hidden="1">
      <c r="A3" s="67"/>
      <c r="B3" s="68"/>
      <c r="C3" s="68"/>
      <c r="D3" s="39"/>
    </row>
    <row r="4" spans="1:4" ht="15" hidden="1">
      <c r="A4" s="16"/>
      <c r="B4" s="68" t="s">
        <v>0</v>
      </c>
      <c r="C4" s="68"/>
      <c r="D4" s="68"/>
    </row>
    <row r="5" spans="1:4" ht="15" hidden="1">
      <c r="A5" s="16"/>
      <c r="B5" s="60"/>
      <c r="C5" s="61"/>
      <c r="D5" s="61"/>
    </row>
    <row r="6" spans="1:5" ht="15" customHeight="1">
      <c r="A6" s="16"/>
      <c r="B6" s="64" t="s">
        <v>49</v>
      </c>
      <c r="C6" s="64"/>
      <c r="D6" s="64"/>
      <c r="E6" s="64"/>
    </row>
    <row r="7" spans="1:5" ht="15">
      <c r="A7" s="16"/>
      <c r="B7" s="64" t="s">
        <v>125</v>
      </c>
      <c r="C7" s="64"/>
      <c r="D7" s="64"/>
      <c r="E7" s="64"/>
    </row>
    <row r="8" spans="1:5" ht="15">
      <c r="A8" s="16"/>
      <c r="B8" s="28"/>
      <c r="C8" s="28"/>
      <c r="D8" s="28"/>
      <c r="E8" s="28"/>
    </row>
    <row r="9" spans="1:5" s="3" customFormat="1" ht="15.75">
      <c r="A9" s="69" t="s">
        <v>50</v>
      </c>
      <c r="B9" s="69"/>
      <c r="C9" s="69"/>
      <c r="D9" s="69"/>
      <c r="E9" s="69"/>
    </row>
    <row r="10" spans="1:5" s="3" customFormat="1" ht="15.75">
      <c r="A10" s="69" t="s">
        <v>119</v>
      </c>
      <c r="B10" s="69"/>
      <c r="C10" s="69"/>
      <c r="D10" s="69"/>
      <c r="E10" s="69"/>
    </row>
    <row r="11" spans="1:5" s="3" customFormat="1" ht="15">
      <c r="A11" s="17"/>
      <c r="B11" s="17"/>
      <c r="C11" s="17"/>
      <c r="D11" s="62" t="s">
        <v>45</v>
      </c>
      <c r="E11" s="63"/>
    </row>
    <row r="12" spans="1:5" s="14" customFormat="1" ht="72.75" customHeight="1">
      <c r="A12" s="15" t="s">
        <v>0</v>
      </c>
      <c r="B12" s="27" t="s">
        <v>40</v>
      </c>
      <c r="C12" s="27" t="s">
        <v>120</v>
      </c>
      <c r="D12" s="38" t="s">
        <v>118</v>
      </c>
      <c r="E12" s="27" t="s">
        <v>46</v>
      </c>
    </row>
    <row r="13" spans="1:5" s="4" customFormat="1" ht="31.5" customHeight="1">
      <c r="A13" s="13" t="s">
        <v>53</v>
      </c>
      <c r="B13" s="29" t="s">
        <v>41</v>
      </c>
      <c r="C13" s="40">
        <f>SUM(C14+C27+C30+C38+C44+C53)</f>
        <v>229439.40000000002</v>
      </c>
      <c r="D13" s="40">
        <f>SUM(D14+D27+D30+D38+D44+D53)</f>
        <v>176982.8</v>
      </c>
      <c r="E13" s="41">
        <f aca="true" t="shared" si="0" ref="E13:E26">D13/C13</f>
        <v>0.7713705666942992</v>
      </c>
    </row>
    <row r="14" spans="1:5" s="4" customFormat="1" ht="16.5" customHeight="1">
      <c r="A14" s="13" t="s">
        <v>54</v>
      </c>
      <c r="B14" s="30" t="s">
        <v>42</v>
      </c>
      <c r="C14" s="40">
        <f>SUM(C15+C22+C25)</f>
        <v>109510</v>
      </c>
      <c r="D14" s="40">
        <f>SUM(D15+D22+D25)</f>
        <v>110751.3</v>
      </c>
      <c r="E14" s="41">
        <f t="shared" si="0"/>
        <v>1.0113350378960826</v>
      </c>
    </row>
    <row r="15" spans="1:5" s="5" customFormat="1" ht="33" customHeight="1">
      <c r="A15" s="18" t="s">
        <v>55</v>
      </c>
      <c r="B15" s="31" t="s">
        <v>43</v>
      </c>
      <c r="C15" s="42">
        <f>SUM(C16+C19+C21)</f>
        <v>102800</v>
      </c>
      <c r="D15" s="42">
        <f>SUM(D16+D19+D21)</f>
        <v>103868.20000000001</v>
      </c>
      <c r="E15" s="41">
        <f t="shared" si="0"/>
        <v>1.0103910505836577</v>
      </c>
    </row>
    <row r="16" spans="1:5" s="5" customFormat="1" ht="50.25" customHeight="1">
      <c r="A16" s="19" t="s">
        <v>56</v>
      </c>
      <c r="B16" s="32" t="s">
        <v>1</v>
      </c>
      <c r="C16" s="43">
        <f>SUM(C17:C18)</f>
        <v>78500</v>
      </c>
      <c r="D16" s="43">
        <f>SUM(D17:D18)</f>
        <v>79661.2</v>
      </c>
      <c r="E16" s="41">
        <f t="shared" si="0"/>
        <v>1.014792356687898</v>
      </c>
    </row>
    <row r="17" spans="1:5" s="6" customFormat="1" ht="48.75" customHeight="1">
      <c r="A17" s="20" t="s">
        <v>57</v>
      </c>
      <c r="B17" s="33" t="s">
        <v>1</v>
      </c>
      <c r="C17" s="44">
        <v>78500</v>
      </c>
      <c r="D17" s="45">
        <v>79589.7</v>
      </c>
      <c r="E17" s="41">
        <f t="shared" si="0"/>
        <v>1.0138815286624203</v>
      </c>
    </row>
    <row r="18" spans="1:5" s="6" customFormat="1" ht="69.75" customHeight="1">
      <c r="A18" s="20" t="s">
        <v>58</v>
      </c>
      <c r="B18" s="33" t="s">
        <v>47</v>
      </c>
      <c r="C18" s="44">
        <v>0</v>
      </c>
      <c r="D18" s="45">
        <v>71.5</v>
      </c>
      <c r="E18" s="41">
        <v>0</v>
      </c>
    </row>
    <row r="19" spans="1:5" s="7" customFormat="1" ht="62.25" customHeight="1">
      <c r="A19" s="19" t="s">
        <v>59</v>
      </c>
      <c r="B19" s="32" t="s">
        <v>31</v>
      </c>
      <c r="C19" s="43">
        <f>SUM(C20)</f>
        <v>18800</v>
      </c>
      <c r="D19" s="43">
        <f>SUM(D20)</f>
        <v>18734.4</v>
      </c>
      <c r="E19" s="41">
        <f t="shared" si="0"/>
        <v>0.9965106382978725</v>
      </c>
    </row>
    <row r="20" spans="1:5" s="6" customFormat="1" ht="63.75" customHeight="1">
      <c r="A20" s="20" t="s">
        <v>60</v>
      </c>
      <c r="B20" s="33" t="s">
        <v>2</v>
      </c>
      <c r="C20" s="44">
        <v>18800</v>
      </c>
      <c r="D20" s="45">
        <v>18734.4</v>
      </c>
      <c r="E20" s="41">
        <f t="shared" si="0"/>
        <v>0.9965106382978725</v>
      </c>
    </row>
    <row r="21" spans="1:5" s="6" customFormat="1" ht="50.25" customHeight="1">
      <c r="A21" s="19" t="s">
        <v>61</v>
      </c>
      <c r="B21" s="32" t="s">
        <v>44</v>
      </c>
      <c r="C21" s="43">
        <v>5500</v>
      </c>
      <c r="D21" s="44">
        <v>5472.6</v>
      </c>
      <c r="E21" s="41">
        <f t="shared" si="0"/>
        <v>0.9950181818181819</v>
      </c>
    </row>
    <row r="22" spans="1:5" s="5" customFormat="1" ht="34.5" customHeight="1">
      <c r="A22" s="18" t="s">
        <v>62</v>
      </c>
      <c r="B22" s="31" t="s">
        <v>3</v>
      </c>
      <c r="C22" s="46">
        <f>SUM(C23:C24)</f>
        <v>6050</v>
      </c>
      <c r="D22" s="46">
        <f>SUM(D23:D24)</f>
        <v>6155.2</v>
      </c>
      <c r="E22" s="41">
        <f t="shared" si="0"/>
        <v>1.0173884297520661</v>
      </c>
    </row>
    <row r="23" spans="1:5" s="9" customFormat="1" ht="30">
      <c r="A23" s="19" t="s">
        <v>63</v>
      </c>
      <c r="B23" s="32" t="s">
        <v>3</v>
      </c>
      <c r="C23" s="47">
        <v>6050</v>
      </c>
      <c r="D23" s="48">
        <v>6147.9</v>
      </c>
      <c r="E23" s="41">
        <f t="shared" si="0"/>
        <v>1.016181818181818</v>
      </c>
    </row>
    <row r="24" spans="1:5" s="9" customFormat="1" ht="63.75" customHeight="1">
      <c r="A24" s="19" t="s">
        <v>64</v>
      </c>
      <c r="B24" s="32" t="s">
        <v>48</v>
      </c>
      <c r="C24" s="47">
        <v>0</v>
      </c>
      <c r="D24" s="48">
        <v>7.3</v>
      </c>
      <c r="E24" s="41">
        <v>0</v>
      </c>
    </row>
    <row r="25" spans="1:5" s="9" customFormat="1" ht="35.25" customHeight="1">
      <c r="A25" s="18" t="s">
        <v>65</v>
      </c>
      <c r="B25" s="31" t="s">
        <v>51</v>
      </c>
      <c r="C25" s="46">
        <f>SUM(C26)</f>
        <v>660</v>
      </c>
      <c r="D25" s="49">
        <f>SUM(D26)</f>
        <v>727.9</v>
      </c>
      <c r="E25" s="41">
        <f t="shared" si="0"/>
        <v>1.1028787878787878</v>
      </c>
    </row>
    <row r="26" spans="1:5" s="9" customFormat="1" ht="70.5" customHeight="1">
      <c r="A26" s="19" t="s">
        <v>66</v>
      </c>
      <c r="B26" s="32" t="s">
        <v>117</v>
      </c>
      <c r="C26" s="47">
        <v>660</v>
      </c>
      <c r="D26" s="48">
        <v>727.9</v>
      </c>
      <c r="E26" s="41">
        <f t="shared" si="0"/>
        <v>1.1028787878787878</v>
      </c>
    </row>
    <row r="27" spans="1:5" s="4" customFormat="1" ht="15.75">
      <c r="A27" s="13" t="s">
        <v>67</v>
      </c>
      <c r="B27" s="29" t="s">
        <v>4</v>
      </c>
      <c r="C27" s="50">
        <f>SUM(C28)</f>
        <v>12000</v>
      </c>
      <c r="D27" s="50">
        <f>SUM(D28)</f>
        <v>12667</v>
      </c>
      <c r="E27" s="51">
        <f aca="true" t="shared" si="1" ref="E27:E73">D27/C27</f>
        <v>1.0555833333333333</v>
      </c>
    </row>
    <row r="28" spans="1:5" s="5" customFormat="1" ht="15.75" customHeight="1">
      <c r="A28" s="21" t="s">
        <v>68</v>
      </c>
      <c r="B28" s="34" t="s">
        <v>5</v>
      </c>
      <c r="C28" s="42">
        <f>SUM(C29)</f>
        <v>12000</v>
      </c>
      <c r="D28" s="42">
        <f>SUM(D29)</f>
        <v>12667</v>
      </c>
      <c r="E28" s="51">
        <f t="shared" si="1"/>
        <v>1.0555833333333333</v>
      </c>
    </row>
    <row r="29" spans="1:5" s="7" customFormat="1" ht="110.25" customHeight="1">
      <c r="A29" s="19" t="s">
        <v>69</v>
      </c>
      <c r="B29" s="32" t="s">
        <v>116</v>
      </c>
      <c r="C29" s="43">
        <v>12000</v>
      </c>
      <c r="D29" s="43">
        <v>12667</v>
      </c>
      <c r="E29" s="51">
        <f t="shared" si="1"/>
        <v>1.0555833333333333</v>
      </c>
    </row>
    <row r="30" spans="1:5" s="4" customFormat="1" ht="78" customHeight="1">
      <c r="A30" s="22" t="s">
        <v>70</v>
      </c>
      <c r="B30" s="29" t="s">
        <v>6</v>
      </c>
      <c r="C30" s="40">
        <f>SUM(C31+C35)</f>
        <v>83934.5</v>
      </c>
      <c r="D30" s="40">
        <f>SUM(D31+D35)</f>
        <v>46529</v>
      </c>
      <c r="E30" s="51">
        <f t="shared" si="1"/>
        <v>0.5543489268417635</v>
      </c>
    </row>
    <row r="31" spans="1:5" s="5" customFormat="1" ht="163.5" customHeight="1">
      <c r="A31" s="18" t="s">
        <v>71</v>
      </c>
      <c r="B31" s="31" t="s">
        <v>7</v>
      </c>
      <c r="C31" s="42">
        <f aca="true" t="shared" si="2" ref="C31:D33">SUM(C32)</f>
        <v>83134.8</v>
      </c>
      <c r="D31" s="42">
        <f t="shared" si="2"/>
        <v>45729.3</v>
      </c>
      <c r="E31" s="51">
        <f t="shared" si="1"/>
        <v>0.5500620678704947</v>
      </c>
    </row>
    <row r="32" spans="1:5" s="7" customFormat="1" ht="108" customHeight="1">
      <c r="A32" s="19" t="s">
        <v>72</v>
      </c>
      <c r="B32" s="32" t="s">
        <v>8</v>
      </c>
      <c r="C32" s="43">
        <f t="shared" si="2"/>
        <v>83134.8</v>
      </c>
      <c r="D32" s="43">
        <f t="shared" si="2"/>
        <v>45729.3</v>
      </c>
      <c r="E32" s="51">
        <f t="shared" si="1"/>
        <v>0.5500620678704947</v>
      </c>
    </row>
    <row r="33" spans="1:5" s="6" customFormat="1" ht="128.25" customHeight="1">
      <c r="A33" s="20" t="s">
        <v>73</v>
      </c>
      <c r="B33" s="33" t="s">
        <v>115</v>
      </c>
      <c r="C33" s="44">
        <f t="shared" si="2"/>
        <v>83134.8</v>
      </c>
      <c r="D33" s="44">
        <f t="shared" si="2"/>
        <v>45729.3</v>
      </c>
      <c r="E33" s="51">
        <f t="shared" si="1"/>
        <v>0.5500620678704947</v>
      </c>
    </row>
    <row r="34" spans="1:5" s="6" customFormat="1" ht="78" customHeight="1">
      <c r="A34" s="20" t="s">
        <v>74</v>
      </c>
      <c r="B34" s="33" t="s">
        <v>9</v>
      </c>
      <c r="C34" s="44">
        <v>83134.8</v>
      </c>
      <c r="D34" s="44">
        <v>45729.3</v>
      </c>
      <c r="E34" s="51">
        <f t="shared" si="1"/>
        <v>0.5500620678704947</v>
      </c>
    </row>
    <row r="35" spans="1:5" s="5" customFormat="1" ht="33" customHeight="1">
      <c r="A35" s="18" t="s">
        <v>75</v>
      </c>
      <c r="B35" s="31" t="s">
        <v>10</v>
      </c>
      <c r="C35" s="42">
        <f>SUM(C36)</f>
        <v>799.7</v>
      </c>
      <c r="D35" s="42">
        <f>SUM(D36)</f>
        <v>799.7</v>
      </c>
      <c r="E35" s="51">
        <f t="shared" si="1"/>
        <v>1</v>
      </c>
    </row>
    <row r="36" spans="1:5" s="7" customFormat="1" ht="80.25" customHeight="1">
      <c r="A36" s="19" t="s">
        <v>76</v>
      </c>
      <c r="B36" s="32" t="s">
        <v>11</v>
      </c>
      <c r="C36" s="43">
        <f>SUM(C37)</f>
        <v>799.7</v>
      </c>
      <c r="D36" s="43">
        <f>SUM(D37)</f>
        <v>799.7</v>
      </c>
      <c r="E36" s="51">
        <f t="shared" si="1"/>
        <v>1</v>
      </c>
    </row>
    <row r="37" spans="1:5" s="6" customFormat="1" ht="123.75" customHeight="1">
      <c r="A37" s="20" t="s">
        <v>77</v>
      </c>
      <c r="B37" s="33" t="s">
        <v>114</v>
      </c>
      <c r="C37" s="44">
        <v>799.7</v>
      </c>
      <c r="D37" s="44">
        <v>799.7</v>
      </c>
      <c r="E37" s="51">
        <f t="shared" si="1"/>
        <v>1</v>
      </c>
    </row>
    <row r="38" spans="1:5" s="4" customFormat="1" ht="48" customHeight="1">
      <c r="A38" s="22" t="s">
        <v>78</v>
      </c>
      <c r="B38" s="29" t="s">
        <v>37</v>
      </c>
      <c r="C38" s="40">
        <f aca="true" t="shared" si="3" ref="C38:D40">SUM(C39)</f>
        <v>10500</v>
      </c>
      <c r="D38" s="40">
        <f t="shared" si="3"/>
        <v>4439.6</v>
      </c>
      <c r="E38" s="51">
        <f t="shared" si="1"/>
        <v>0.42281904761904765</v>
      </c>
    </row>
    <row r="39" spans="1:5" s="5" customFormat="1" ht="32.25" customHeight="1">
      <c r="A39" s="21" t="s">
        <v>79</v>
      </c>
      <c r="B39" s="31" t="s">
        <v>38</v>
      </c>
      <c r="C39" s="42">
        <f t="shared" si="3"/>
        <v>10500</v>
      </c>
      <c r="D39" s="42">
        <f t="shared" si="3"/>
        <v>4439.6</v>
      </c>
      <c r="E39" s="51">
        <f t="shared" si="1"/>
        <v>0.42281904761904765</v>
      </c>
    </row>
    <row r="40" spans="1:5" s="5" customFormat="1" ht="31.5" customHeight="1">
      <c r="A40" s="18" t="s">
        <v>80</v>
      </c>
      <c r="B40" s="31" t="s">
        <v>39</v>
      </c>
      <c r="C40" s="42">
        <f t="shared" si="3"/>
        <v>10500</v>
      </c>
      <c r="D40" s="42">
        <f t="shared" si="3"/>
        <v>4439.6</v>
      </c>
      <c r="E40" s="51">
        <f t="shared" si="1"/>
        <v>0.42281904761904765</v>
      </c>
    </row>
    <row r="41" spans="1:5" s="7" customFormat="1" ht="64.5" customHeight="1">
      <c r="A41" s="19" t="s">
        <v>81</v>
      </c>
      <c r="B41" s="32" t="s">
        <v>113</v>
      </c>
      <c r="C41" s="43">
        <f>SUM(C42)</f>
        <v>10500</v>
      </c>
      <c r="D41" s="43">
        <f>SUM(D42+D43)</f>
        <v>4439.6</v>
      </c>
      <c r="E41" s="51">
        <f t="shared" si="1"/>
        <v>0.42281904761904765</v>
      </c>
    </row>
    <row r="42" spans="1:5" s="5" customFormat="1" ht="134.25" customHeight="1">
      <c r="A42" s="20" t="s">
        <v>82</v>
      </c>
      <c r="B42" s="33" t="s">
        <v>12</v>
      </c>
      <c r="C42" s="44">
        <v>10500</v>
      </c>
      <c r="D42" s="45">
        <v>4419.5</v>
      </c>
      <c r="E42" s="51">
        <f t="shared" si="1"/>
        <v>0.4209047619047619</v>
      </c>
    </row>
    <row r="43" spans="1:5" s="5" customFormat="1" ht="79.5" customHeight="1">
      <c r="A43" s="23" t="s">
        <v>83</v>
      </c>
      <c r="B43" s="35" t="s">
        <v>112</v>
      </c>
      <c r="C43" s="52">
        <v>0</v>
      </c>
      <c r="D43" s="53">
        <v>20.1</v>
      </c>
      <c r="E43" s="51">
        <v>0</v>
      </c>
    </row>
    <row r="44" spans="1:5" s="4" customFormat="1" ht="30" customHeight="1">
      <c r="A44" s="22" t="s">
        <v>13</v>
      </c>
      <c r="B44" s="29" t="s">
        <v>14</v>
      </c>
      <c r="C44" s="40">
        <f>SUM(C45+C46)</f>
        <v>7479.2</v>
      </c>
      <c r="D44" s="40">
        <f>SUM(D45+D46)</f>
        <v>2549.3</v>
      </c>
      <c r="E44" s="51">
        <f t="shared" si="1"/>
        <v>0.3408519627767676</v>
      </c>
    </row>
    <row r="45" spans="1:5" s="5" customFormat="1" ht="94.5" customHeight="1">
      <c r="A45" s="18" t="s">
        <v>84</v>
      </c>
      <c r="B45" s="31" t="s">
        <v>15</v>
      </c>
      <c r="C45" s="42">
        <v>560</v>
      </c>
      <c r="D45" s="54">
        <v>578.3</v>
      </c>
      <c r="E45" s="51">
        <f t="shared" si="1"/>
        <v>1.0326785714285713</v>
      </c>
    </row>
    <row r="46" spans="1:5" s="5" customFormat="1" ht="45.75" customHeight="1">
      <c r="A46" s="18" t="s">
        <v>85</v>
      </c>
      <c r="B46" s="31" t="s">
        <v>16</v>
      </c>
      <c r="C46" s="42">
        <f>SUM(C47)</f>
        <v>6919.2</v>
      </c>
      <c r="D46" s="42">
        <f>SUM(D47)</f>
        <v>1971.0000000000002</v>
      </c>
      <c r="E46" s="51">
        <f t="shared" si="1"/>
        <v>0.2848595213319459</v>
      </c>
    </row>
    <row r="47" spans="1:5" s="7" customFormat="1" ht="114.75" customHeight="1">
      <c r="A47" s="19" t="s">
        <v>86</v>
      </c>
      <c r="B47" s="32" t="s">
        <v>111</v>
      </c>
      <c r="C47" s="43">
        <f>SUM(C48:C52)</f>
        <v>6919.2</v>
      </c>
      <c r="D47" s="43">
        <f>SUM(D48:D52)</f>
        <v>1971.0000000000002</v>
      </c>
      <c r="E47" s="55">
        <f t="shared" si="1"/>
        <v>0.2848595213319459</v>
      </c>
    </row>
    <row r="48" spans="1:5" s="5" customFormat="1" ht="99" customHeight="1">
      <c r="A48" s="20" t="s">
        <v>124</v>
      </c>
      <c r="B48" s="33" t="s">
        <v>17</v>
      </c>
      <c r="C48" s="44">
        <v>6195</v>
      </c>
      <c r="D48" s="45">
        <v>1478.7</v>
      </c>
      <c r="E48" s="55">
        <f t="shared" si="1"/>
        <v>0.23869249394673125</v>
      </c>
    </row>
    <row r="49" spans="1:5" s="5" customFormat="1" ht="99.75" customHeight="1">
      <c r="A49" s="20" t="s">
        <v>123</v>
      </c>
      <c r="B49" s="33" t="s">
        <v>17</v>
      </c>
      <c r="C49" s="44">
        <v>434.2</v>
      </c>
      <c r="D49" s="44">
        <v>260</v>
      </c>
      <c r="E49" s="55">
        <f t="shared" si="1"/>
        <v>0.5988023952095809</v>
      </c>
    </row>
    <row r="50" spans="1:5" s="5" customFormat="1" ht="93.75" customHeight="1">
      <c r="A50" s="20" t="s">
        <v>122</v>
      </c>
      <c r="B50" s="33" t="s">
        <v>17</v>
      </c>
      <c r="C50" s="56">
        <v>0</v>
      </c>
      <c r="D50" s="56">
        <v>80</v>
      </c>
      <c r="E50" s="55">
        <v>0</v>
      </c>
    </row>
    <row r="51" spans="1:5" s="5" customFormat="1" ht="99.75" customHeight="1">
      <c r="A51" s="20" t="s">
        <v>121</v>
      </c>
      <c r="B51" s="33" t="s">
        <v>17</v>
      </c>
      <c r="C51" s="44">
        <v>200</v>
      </c>
      <c r="D51" s="45">
        <v>135.4</v>
      </c>
      <c r="E51" s="55">
        <f t="shared" si="1"/>
        <v>0.677</v>
      </c>
    </row>
    <row r="52" spans="1:5" s="5" customFormat="1" ht="97.5" customHeight="1">
      <c r="A52" s="20" t="s">
        <v>87</v>
      </c>
      <c r="B52" s="33" t="s">
        <v>18</v>
      </c>
      <c r="C52" s="44">
        <v>90</v>
      </c>
      <c r="D52" s="45">
        <v>16.9</v>
      </c>
      <c r="E52" s="55">
        <f t="shared" si="1"/>
        <v>0.18777777777777777</v>
      </c>
    </row>
    <row r="53" spans="1:5" s="5" customFormat="1" ht="18" customHeight="1">
      <c r="A53" s="13" t="s">
        <v>88</v>
      </c>
      <c r="B53" s="30" t="s">
        <v>19</v>
      </c>
      <c r="C53" s="40">
        <f>SUM(C54)</f>
        <v>6015.7</v>
      </c>
      <c r="D53" s="40">
        <f>SUM(D54)</f>
        <v>46.6</v>
      </c>
      <c r="E53" s="51">
        <f t="shared" si="1"/>
        <v>0.0077463969280383</v>
      </c>
    </row>
    <row r="54" spans="1:5" s="9" customFormat="1" ht="18" customHeight="1">
      <c r="A54" s="21" t="s">
        <v>89</v>
      </c>
      <c r="B54" s="34" t="s">
        <v>35</v>
      </c>
      <c r="C54" s="42">
        <f>SUM(C55)</f>
        <v>6015.7</v>
      </c>
      <c r="D54" s="42">
        <f>SUM(D55)</f>
        <v>46.6</v>
      </c>
      <c r="E54" s="51">
        <f t="shared" si="1"/>
        <v>0.0077463969280383</v>
      </c>
    </row>
    <row r="55" spans="1:5" s="9" customFormat="1" ht="66.75" customHeight="1">
      <c r="A55" s="19" t="s">
        <v>90</v>
      </c>
      <c r="B55" s="36" t="s">
        <v>110</v>
      </c>
      <c r="C55" s="43">
        <v>6015.7</v>
      </c>
      <c r="D55" s="48">
        <v>46.6</v>
      </c>
      <c r="E55" s="55">
        <f t="shared" si="1"/>
        <v>0.0077463969280383</v>
      </c>
    </row>
    <row r="56" spans="1:5" s="4" customFormat="1" ht="19.5" customHeight="1">
      <c r="A56" s="13" t="s">
        <v>91</v>
      </c>
      <c r="B56" s="30" t="s">
        <v>20</v>
      </c>
      <c r="C56" s="40">
        <f>SUM(C57+C71)</f>
        <v>132278.1</v>
      </c>
      <c r="D56" s="40">
        <f>SUM(D57+D71)</f>
        <v>129137</v>
      </c>
      <c r="E56" s="51">
        <f t="shared" si="1"/>
        <v>0.976253816769367</v>
      </c>
    </row>
    <row r="57" spans="1:5" s="4" customFormat="1" ht="47.25" customHeight="1">
      <c r="A57" s="22" t="s">
        <v>92</v>
      </c>
      <c r="B57" s="29" t="s">
        <v>32</v>
      </c>
      <c r="C57" s="40">
        <f>SUM(C58+C61)</f>
        <v>132278.1</v>
      </c>
      <c r="D57" s="40">
        <f>SUM(D58+D61)</f>
        <v>129157.1</v>
      </c>
      <c r="E57" s="51">
        <f t="shared" si="1"/>
        <v>0.9764057693601587</v>
      </c>
    </row>
    <row r="58" spans="1:5" s="8" customFormat="1" ht="47.25" customHeight="1">
      <c r="A58" s="18" t="s">
        <v>93</v>
      </c>
      <c r="B58" s="31" t="s">
        <v>33</v>
      </c>
      <c r="C58" s="42">
        <f>SUM(C59)</f>
        <v>47933.8</v>
      </c>
      <c r="D58" s="42">
        <f>SUM(D59)</f>
        <v>47933.8</v>
      </c>
      <c r="E58" s="51">
        <f t="shared" si="1"/>
        <v>1</v>
      </c>
    </row>
    <row r="59" spans="1:5" s="5" customFormat="1" ht="32.25" customHeight="1">
      <c r="A59" s="19" t="s">
        <v>94</v>
      </c>
      <c r="B59" s="32" t="s">
        <v>21</v>
      </c>
      <c r="C59" s="43">
        <f>SUM(C60)</f>
        <v>47933.8</v>
      </c>
      <c r="D59" s="43">
        <f>SUM(D60)</f>
        <v>47933.8</v>
      </c>
      <c r="E59" s="55">
        <f t="shared" si="1"/>
        <v>1</v>
      </c>
    </row>
    <row r="60" spans="1:5" s="5" customFormat="1" ht="72.75" customHeight="1">
      <c r="A60" s="20" t="s">
        <v>95</v>
      </c>
      <c r="B60" s="33" t="s">
        <v>109</v>
      </c>
      <c r="C60" s="44">
        <v>47933.8</v>
      </c>
      <c r="D60" s="45">
        <v>47933.8</v>
      </c>
      <c r="E60" s="55">
        <f t="shared" si="1"/>
        <v>1</v>
      </c>
    </row>
    <row r="61" spans="1:5" s="5" customFormat="1" ht="49.5" customHeight="1">
      <c r="A61" s="18" t="s">
        <v>96</v>
      </c>
      <c r="B61" s="31" t="s">
        <v>22</v>
      </c>
      <c r="C61" s="42">
        <f>SUM(C62+C67)</f>
        <v>84344.3</v>
      </c>
      <c r="D61" s="42">
        <f>SUM(D62+D67)</f>
        <v>81223.3</v>
      </c>
      <c r="E61" s="51">
        <f t="shared" si="1"/>
        <v>0.9629969067263585</v>
      </c>
    </row>
    <row r="62" spans="1:5" s="9" customFormat="1" ht="48" customHeight="1">
      <c r="A62" s="24" t="s">
        <v>97</v>
      </c>
      <c r="B62" s="32" t="s">
        <v>23</v>
      </c>
      <c r="C62" s="43">
        <f>SUM(C63)</f>
        <v>64527.200000000004</v>
      </c>
      <c r="D62" s="43">
        <f>SUM(D63)</f>
        <v>61817.8</v>
      </c>
      <c r="E62" s="55">
        <f t="shared" si="1"/>
        <v>0.9580115052257032</v>
      </c>
    </row>
    <row r="63" spans="1:5" s="5" customFormat="1" ht="92.25" customHeight="1">
      <c r="A63" s="25" t="s">
        <v>98</v>
      </c>
      <c r="B63" s="33" t="s">
        <v>34</v>
      </c>
      <c r="C63" s="44">
        <f>SUM(C64:C66)</f>
        <v>64527.200000000004</v>
      </c>
      <c r="D63" s="44">
        <f>SUM(D64:D66)</f>
        <v>61817.8</v>
      </c>
      <c r="E63" s="55">
        <f t="shared" si="1"/>
        <v>0.9580115052257032</v>
      </c>
    </row>
    <row r="64" spans="1:5" s="6" customFormat="1" ht="111.75" customHeight="1">
      <c r="A64" s="20" t="s">
        <v>99</v>
      </c>
      <c r="B64" s="33" t="s">
        <v>36</v>
      </c>
      <c r="C64" s="45">
        <v>4799.8</v>
      </c>
      <c r="D64" s="45">
        <v>4635.9</v>
      </c>
      <c r="E64" s="55">
        <f t="shared" si="1"/>
        <v>0.9658527438643276</v>
      </c>
    </row>
    <row r="65" spans="1:5" s="6" customFormat="1" ht="159" customHeight="1">
      <c r="A65" s="20" t="s">
        <v>100</v>
      </c>
      <c r="B65" s="33" t="s">
        <v>24</v>
      </c>
      <c r="C65" s="44">
        <v>6</v>
      </c>
      <c r="D65" s="44">
        <v>6</v>
      </c>
      <c r="E65" s="55">
        <f t="shared" si="1"/>
        <v>1</v>
      </c>
    </row>
    <row r="66" spans="1:5" s="6" customFormat="1" ht="111.75" customHeight="1">
      <c r="A66" s="20" t="s">
        <v>101</v>
      </c>
      <c r="B66" s="33" t="s">
        <v>25</v>
      </c>
      <c r="C66" s="44">
        <v>59721.4</v>
      </c>
      <c r="D66" s="45">
        <v>57175.9</v>
      </c>
      <c r="E66" s="55">
        <f t="shared" si="1"/>
        <v>0.9573770876101364</v>
      </c>
    </row>
    <row r="67" spans="1:5" s="9" customFormat="1" ht="79.5" customHeight="1">
      <c r="A67" s="19" t="s">
        <v>102</v>
      </c>
      <c r="B67" s="32" t="s">
        <v>26</v>
      </c>
      <c r="C67" s="43">
        <f>SUM(C68)</f>
        <v>19817.1</v>
      </c>
      <c r="D67" s="43">
        <f>SUM(D68)</f>
        <v>19405.5</v>
      </c>
      <c r="E67" s="55">
        <f t="shared" si="1"/>
        <v>0.9792300588885358</v>
      </c>
    </row>
    <row r="68" spans="1:5" s="6" customFormat="1" ht="109.5" customHeight="1">
      <c r="A68" s="20" t="s">
        <v>103</v>
      </c>
      <c r="B68" s="33" t="s">
        <v>27</v>
      </c>
      <c r="C68" s="44">
        <f>SUM(C69:C70)</f>
        <v>19817.1</v>
      </c>
      <c r="D68" s="44">
        <f>SUM(D69:D70)</f>
        <v>19405.5</v>
      </c>
      <c r="E68" s="55">
        <f t="shared" si="1"/>
        <v>0.9792300588885358</v>
      </c>
    </row>
    <row r="69" spans="1:5" s="6" customFormat="1" ht="64.5" customHeight="1">
      <c r="A69" s="20" t="s">
        <v>104</v>
      </c>
      <c r="B69" s="33" t="s">
        <v>28</v>
      </c>
      <c r="C69" s="44">
        <v>13240.8</v>
      </c>
      <c r="D69" s="45">
        <v>12836.7</v>
      </c>
      <c r="E69" s="55">
        <f t="shared" si="1"/>
        <v>0.9694806960304514</v>
      </c>
    </row>
    <row r="70" spans="1:5" s="6" customFormat="1" ht="64.5" customHeight="1">
      <c r="A70" s="20" t="s">
        <v>105</v>
      </c>
      <c r="B70" s="33" t="s">
        <v>29</v>
      </c>
      <c r="C70" s="45">
        <v>6576.3</v>
      </c>
      <c r="D70" s="45">
        <v>6568.8</v>
      </c>
      <c r="E70" s="55">
        <f t="shared" si="1"/>
        <v>0.9988595410793303</v>
      </c>
    </row>
    <row r="71" spans="1:5" s="6" customFormat="1" ht="89.25" customHeight="1">
      <c r="A71" s="22" t="s">
        <v>106</v>
      </c>
      <c r="B71" s="29" t="s">
        <v>52</v>
      </c>
      <c r="C71" s="54">
        <v>0</v>
      </c>
      <c r="D71" s="54">
        <f>SUM(D72)</f>
        <v>-20.1</v>
      </c>
      <c r="E71" s="51">
        <v>0</v>
      </c>
    </row>
    <row r="72" spans="1:5" s="6" customFormat="1" ht="107.25" customHeight="1">
      <c r="A72" s="20" t="s">
        <v>107</v>
      </c>
      <c r="B72" s="33" t="s">
        <v>108</v>
      </c>
      <c r="C72" s="45">
        <v>0</v>
      </c>
      <c r="D72" s="45">
        <v>-20.1</v>
      </c>
      <c r="E72" s="51">
        <v>0</v>
      </c>
    </row>
    <row r="73" spans="1:5" s="4" customFormat="1" ht="17.25" customHeight="1">
      <c r="A73" s="26"/>
      <c r="B73" s="30" t="s">
        <v>30</v>
      </c>
      <c r="C73" s="50">
        <f>SUM(C13+C56)</f>
        <v>361717.5</v>
      </c>
      <c r="D73" s="50">
        <f>SUM(D56+D13)</f>
        <v>306119.8</v>
      </c>
      <c r="E73" s="51">
        <f t="shared" si="1"/>
        <v>0.8462952442168267</v>
      </c>
    </row>
    <row r="74" ht="15">
      <c r="B74" s="37"/>
    </row>
    <row r="75" spans="1:9" s="2" customFormat="1" ht="15" customHeight="1">
      <c r="A75" s="57"/>
      <c r="B75" s="57"/>
      <c r="C75" s="57"/>
      <c r="D75" s="57"/>
      <c r="E75" s="57"/>
      <c r="F75" s="11"/>
      <c r="G75" s="11"/>
      <c r="H75" s="11"/>
      <c r="I75" s="10"/>
    </row>
    <row r="76" spans="1:9" s="2" customFormat="1" ht="15">
      <c r="A76" s="58"/>
      <c r="B76" s="59"/>
      <c r="I76" s="10"/>
    </row>
    <row r="77" spans="1:9" s="2" customFormat="1" ht="15" customHeight="1">
      <c r="A77" s="57"/>
      <c r="B77" s="57"/>
      <c r="C77" s="57"/>
      <c r="D77" s="57"/>
      <c r="E77" s="57"/>
      <c r="F77" s="12"/>
      <c r="G77" s="12"/>
      <c r="H77" s="12"/>
      <c r="I77" s="10"/>
    </row>
    <row r="78" ht="15">
      <c r="B78" s="37"/>
    </row>
    <row r="79" ht="15">
      <c r="B79" s="37"/>
    </row>
    <row r="80" ht="15">
      <c r="B80" s="37"/>
    </row>
    <row r="81" ht="15">
      <c r="B81" s="37"/>
    </row>
    <row r="82" ht="15">
      <c r="B82" s="37"/>
    </row>
    <row r="83" ht="15">
      <c r="B83" s="37"/>
    </row>
    <row r="84" ht="15">
      <c r="B84" s="37"/>
    </row>
    <row r="85" ht="15">
      <c r="B85" s="37"/>
    </row>
    <row r="86" ht="15">
      <c r="B86" s="37"/>
    </row>
    <row r="87" ht="15">
      <c r="B87" s="37"/>
    </row>
    <row r="88" ht="15">
      <c r="B88" s="37"/>
    </row>
    <row r="89" ht="15">
      <c r="B89" s="37"/>
    </row>
  </sheetData>
  <sheetProtection/>
  <mergeCells count="13">
    <mergeCell ref="C1:E1"/>
    <mergeCell ref="B2:E2"/>
    <mergeCell ref="A3:C3"/>
    <mergeCell ref="B4:D4"/>
    <mergeCell ref="A9:E9"/>
    <mergeCell ref="A10:E10"/>
    <mergeCell ref="A77:E77"/>
    <mergeCell ref="A76:B76"/>
    <mergeCell ref="B5:D5"/>
    <mergeCell ref="D11:E11"/>
    <mergeCell ref="B6:E6"/>
    <mergeCell ref="B7:E7"/>
    <mergeCell ref="A75:E75"/>
  </mergeCells>
  <printOptions/>
  <pageMargins left="0.5" right="0.11" top="0.31496062992125984" bottom="0.1968503937007874" header="0.19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2017-04-21T08:12:25Z</dcterms:modified>
  <cp:category/>
  <cp:version/>
  <cp:contentType/>
  <cp:contentStatus/>
</cp:coreProperties>
</file>